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2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'Hoja1'!$A$2:$J$41</definedName>
  </definedNames>
  <calcPr fullCalcOnLoad="1"/>
</workbook>
</file>

<file path=xl/sharedStrings.xml><?xml version="1.0" encoding="utf-8"?>
<sst xmlns="http://schemas.openxmlformats.org/spreadsheetml/2006/main" count="65" uniqueCount="37">
  <si>
    <t>Fuerza 75-85%</t>
  </si>
  <si>
    <t>Max</t>
  </si>
  <si>
    <t>Inter     65-92%</t>
  </si>
  <si>
    <t>Recup  50-65%</t>
  </si>
  <si>
    <t>Edad:</t>
  </si>
  <si>
    <t>FC Reposo:</t>
  </si>
  <si>
    <t>Resis  65-75%</t>
  </si>
  <si>
    <t>Miller</t>
  </si>
  <si>
    <t>Inbar</t>
  </si>
  <si>
    <t>Tabla de Cálculo de la Frecuencia Cardiaca de Entrenamiento</t>
  </si>
  <si>
    <t>Recuperación</t>
  </si>
  <si>
    <t>Resistencia</t>
  </si>
  <si>
    <t>Fuerza</t>
  </si>
  <si>
    <t>Intervalos</t>
  </si>
  <si>
    <t>50-65%</t>
  </si>
  <si>
    <t>65-75%</t>
  </si>
  <si>
    <t>75-85%</t>
  </si>
  <si>
    <t>60-92%</t>
  </si>
  <si>
    <t>% FCM (220)</t>
  </si>
  <si>
    <t>% FCM (Real)</t>
  </si>
  <si>
    <t>FC Max Real:</t>
  </si>
  <si>
    <t>Kallio &amp; Seppanen</t>
  </si>
  <si>
    <t>220-Edad</t>
  </si>
  <si>
    <t>217-(Edad X .85)</t>
  </si>
  <si>
    <t>205.8-(Edad X .685)</t>
  </si>
  <si>
    <t>205-(Edad X .50)</t>
  </si>
  <si>
    <t>Probarla</t>
  </si>
  <si>
    <t>Lester</t>
  </si>
  <si>
    <t>Escala de Borg</t>
  </si>
  <si>
    <t>1 a 3</t>
  </si>
  <si>
    <t>4 a 6</t>
  </si>
  <si>
    <t>7 a 8</t>
  </si>
  <si>
    <t xml:space="preserve">9 a 10 </t>
  </si>
  <si>
    <t>Frecuencia Cardiaca</t>
  </si>
  <si>
    <t>RPE o Escala de Borg</t>
  </si>
  <si>
    <t>Las Zonas de Entrenamiento</t>
  </si>
  <si>
    <t>Ivan Maldonado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</si>
</sst>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9" fontId="1" fillId="33" borderId="10" xfId="0" applyNumberFormat="1" applyFont="1" applyFill="1" applyBorder="1" applyAlignment="1">
      <alignment horizontal="center"/>
    </xf>
    <xf numFmtId="9" fontId="1" fillId="34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9" fontId="1" fillId="35" borderId="10" xfId="0" applyNumberFormat="1" applyFont="1" applyFill="1" applyBorder="1" applyAlignment="1">
      <alignment horizontal="center"/>
    </xf>
    <xf numFmtId="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0" borderId="0" xfId="0" applyBorder="1" applyAlignment="1">
      <alignment/>
    </xf>
    <xf numFmtId="1" fontId="1" fillId="38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5" fillId="39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8" fillId="38" borderId="13" xfId="0" applyFont="1" applyFill="1" applyBorder="1" applyAlignment="1">
      <alignment/>
    </xf>
    <xf numFmtId="0" fontId="9" fillId="39" borderId="12" xfId="0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6" fillId="39" borderId="12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0" fontId="8" fillId="39" borderId="13" xfId="0" applyFont="1" applyFill="1" applyBorder="1" applyAlignment="1">
      <alignment horizontal="center"/>
    </xf>
    <xf numFmtId="0" fontId="8" fillId="39" borderId="14" xfId="0" applyFont="1" applyFill="1" applyBorder="1" applyAlignment="1">
      <alignment horizontal="center"/>
    </xf>
    <xf numFmtId="0" fontId="8" fillId="39" borderId="13" xfId="0" applyFont="1" applyFill="1" applyBorder="1" applyAlignment="1">
      <alignment/>
    </xf>
    <xf numFmtId="0" fontId="8" fillId="39" borderId="14" xfId="0" applyFont="1" applyFill="1" applyBorder="1" applyAlignment="1">
      <alignment/>
    </xf>
    <xf numFmtId="0" fontId="6" fillId="39" borderId="13" xfId="0" applyFont="1" applyFill="1" applyBorder="1" applyAlignment="1">
      <alignment horizontal="center"/>
    </xf>
    <xf numFmtId="0" fontId="9" fillId="39" borderId="13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2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0"/>
  <sheetViews>
    <sheetView tabSelected="1" zoomScalePageLayoutView="0" workbookViewId="0" topLeftCell="B1">
      <selection activeCell="F26" sqref="F26"/>
    </sheetView>
  </sheetViews>
  <sheetFormatPr defaultColWidth="11.421875" defaultRowHeight="12.75"/>
  <cols>
    <col min="1" max="1" width="6.7109375" style="0" customWidth="1"/>
    <col min="2" max="2" width="5.7109375" style="0" customWidth="1"/>
    <col min="3" max="7" width="7.7109375" style="0" customWidth="1"/>
    <col min="8" max="8" width="17.7109375" style="0" customWidth="1"/>
    <col min="9" max="9" width="12.7109375" style="0" customWidth="1"/>
    <col min="10" max="10" width="8.7109375" style="0" customWidth="1"/>
  </cols>
  <sheetData>
    <row r="3" spans="2:10" ht="15.75">
      <c r="B3" s="34" t="s">
        <v>9</v>
      </c>
      <c r="C3" s="39"/>
      <c r="D3" s="39"/>
      <c r="E3" s="39"/>
      <c r="F3" s="39"/>
      <c r="G3" s="39"/>
      <c r="H3" s="39"/>
      <c r="I3" s="39"/>
      <c r="J3" s="40"/>
    </row>
    <row r="4" spans="2:10" ht="1.5" customHeight="1">
      <c r="B4" s="30"/>
      <c r="C4" s="31"/>
      <c r="D4" s="31"/>
      <c r="E4" s="31"/>
      <c r="F4" s="31"/>
      <c r="G4" s="31"/>
      <c r="H4" s="31"/>
      <c r="I4" s="31"/>
      <c r="J4" s="31"/>
    </row>
    <row r="5" spans="2:10" ht="15.75">
      <c r="B5" s="14">
        <v>1</v>
      </c>
      <c r="C5" s="34" t="s">
        <v>18</v>
      </c>
      <c r="D5" s="36"/>
      <c r="E5" s="37"/>
      <c r="F5" s="38"/>
      <c r="G5" s="34" t="str">
        <f>I6</f>
        <v>Ivan Maldonado</v>
      </c>
      <c r="H5" s="35"/>
      <c r="I5" s="32"/>
      <c r="J5" s="42"/>
    </row>
    <row r="6" spans="3:10" ht="15.75">
      <c r="C6" s="1">
        <v>0.5</v>
      </c>
      <c r="D6" s="1">
        <v>0.55</v>
      </c>
      <c r="E6" s="1">
        <v>0.6</v>
      </c>
      <c r="F6" s="1">
        <v>0.65</v>
      </c>
      <c r="G6" s="2">
        <v>0.7</v>
      </c>
      <c r="H6" s="3" t="s">
        <v>3</v>
      </c>
      <c r="I6" s="57" t="s">
        <v>36</v>
      </c>
      <c r="J6" s="58"/>
    </row>
    <row r="7" spans="3:10" ht="15.75">
      <c r="C7" s="12">
        <f>G9*C6</f>
        <v>90</v>
      </c>
      <c r="D7" s="12">
        <f>G9*D6</f>
        <v>99.00000000000001</v>
      </c>
      <c r="E7" s="12">
        <f>G9*E6</f>
        <v>108</v>
      </c>
      <c r="F7" s="12">
        <f>G9*F6</f>
        <v>117</v>
      </c>
      <c r="G7" s="12">
        <f>G9*G6</f>
        <v>125.99999999999999</v>
      </c>
      <c r="H7" s="4" t="s">
        <v>6</v>
      </c>
      <c r="I7" s="15" t="s">
        <v>4</v>
      </c>
      <c r="J7" s="10">
        <v>40</v>
      </c>
    </row>
    <row r="8" spans="3:10" ht="15.75">
      <c r="C8" s="2">
        <v>0.75</v>
      </c>
      <c r="D8" s="5">
        <v>0.8</v>
      </c>
      <c r="E8" s="5">
        <v>0.85</v>
      </c>
      <c r="F8" s="6">
        <v>0.92</v>
      </c>
      <c r="G8" s="7" t="s">
        <v>1</v>
      </c>
      <c r="H8" s="8" t="s">
        <v>0</v>
      </c>
      <c r="I8" s="15" t="s">
        <v>5</v>
      </c>
      <c r="J8" s="10">
        <v>60</v>
      </c>
    </row>
    <row r="9" spans="3:10" ht="15.75">
      <c r="C9" s="12">
        <f>G9*C8</f>
        <v>135</v>
      </c>
      <c r="D9" s="12">
        <f>G9*D8</f>
        <v>144</v>
      </c>
      <c r="E9" s="12">
        <f>G9*E8</f>
        <v>153</v>
      </c>
      <c r="F9" s="12">
        <f>G9*F8</f>
        <v>165.6</v>
      </c>
      <c r="G9" s="12">
        <f>220-J7</f>
        <v>180</v>
      </c>
      <c r="H9" s="9" t="s">
        <v>2</v>
      </c>
      <c r="I9" s="13" t="s">
        <v>20</v>
      </c>
      <c r="J9" s="24">
        <v>170</v>
      </c>
    </row>
    <row r="10" spans="2:10" ht="15.75" customHeight="1">
      <c r="B10" s="14">
        <v>2</v>
      </c>
      <c r="C10" s="34" t="s">
        <v>27</v>
      </c>
      <c r="D10" s="36"/>
      <c r="E10" s="37"/>
      <c r="F10" s="38"/>
      <c r="G10" s="34" t="str">
        <f>I6</f>
        <v>Ivan Maldonado</v>
      </c>
      <c r="H10" s="35"/>
      <c r="I10" s="32" t="s">
        <v>22</v>
      </c>
      <c r="J10" s="33"/>
    </row>
    <row r="11" spans="3:10" ht="15.75" customHeight="1">
      <c r="C11" s="1">
        <v>0.5</v>
      </c>
      <c r="D11" s="1">
        <v>0.55</v>
      </c>
      <c r="E11" s="1">
        <v>0.6</v>
      </c>
      <c r="F11" s="1">
        <v>0.65</v>
      </c>
      <c r="G11" s="2">
        <v>0.7</v>
      </c>
      <c r="H11" s="3" t="s">
        <v>3</v>
      </c>
      <c r="I11" s="11"/>
      <c r="J11" s="11"/>
    </row>
    <row r="12" spans="3:10" ht="15.75" customHeight="1">
      <c r="C12" s="12">
        <f>(220-J7-J8)*C11+J8</f>
        <v>120</v>
      </c>
      <c r="D12" s="12">
        <f>(220-J7-J8)*D11+J8</f>
        <v>126</v>
      </c>
      <c r="E12" s="12">
        <f>(220-J7-J8)*E11+J8</f>
        <v>132</v>
      </c>
      <c r="F12" s="12">
        <f>(220-J7-J8)*F11+J8</f>
        <v>138</v>
      </c>
      <c r="G12" s="12">
        <f>(220-J7-J8)*G11+J8</f>
        <v>144</v>
      </c>
      <c r="H12" s="4" t="s">
        <v>6</v>
      </c>
      <c r="I12" s="11"/>
      <c r="J12" s="11"/>
    </row>
    <row r="13" spans="3:10" ht="15.75" customHeight="1">
      <c r="C13" s="2">
        <v>0.75</v>
      </c>
      <c r="D13" s="5">
        <v>0.8</v>
      </c>
      <c r="E13" s="5">
        <v>0.85</v>
      </c>
      <c r="F13" s="6">
        <v>0.92</v>
      </c>
      <c r="G13" s="7" t="s">
        <v>1</v>
      </c>
      <c r="H13" s="8" t="s">
        <v>0</v>
      </c>
      <c r="I13" s="11"/>
      <c r="J13" s="11"/>
    </row>
    <row r="14" spans="3:10" ht="15.75" customHeight="1">
      <c r="C14" s="12">
        <f>(220-J7-J8)*C13+J8</f>
        <v>150</v>
      </c>
      <c r="D14" s="12">
        <f>(220-J7-J8)*D13+J8</f>
        <v>156</v>
      </c>
      <c r="E14" s="12">
        <f>(220-J7-J8)*E13+J8</f>
        <v>162</v>
      </c>
      <c r="F14" s="12">
        <f>(220-J7-J8)*F13+J8</f>
        <v>170.4</v>
      </c>
      <c r="G14" s="12">
        <f>220-J7</f>
        <v>180</v>
      </c>
      <c r="H14" s="9" t="s">
        <v>2</v>
      </c>
      <c r="I14" s="11"/>
      <c r="J14" s="11"/>
    </row>
    <row r="15" spans="2:10" ht="15.75">
      <c r="B15" s="14">
        <v>3</v>
      </c>
      <c r="C15" s="34" t="s">
        <v>8</v>
      </c>
      <c r="D15" s="36"/>
      <c r="E15" s="37"/>
      <c r="F15" s="38"/>
      <c r="G15" s="34" t="str">
        <f>I6</f>
        <v>Ivan Maldonado</v>
      </c>
      <c r="H15" s="35"/>
      <c r="I15" s="32" t="s">
        <v>24</v>
      </c>
      <c r="J15" s="59"/>
    </row>
    <row r="16" spans="3:10" ht="15.75">
      <c r="C16" s="1">
        <v>0.5</v>
      </c>
      <c r="D16" s="1">
        <v>0.55</v>
      </c>
      <c r="E16" s="1">
        <v>0.6</v>
      </c>
      <c r="F16" s="1">
        <v>0.65</v>
      </c>
      <c r="G16" s="2">
        <v>0.7</v>
      </c>
      <c r="H16" s="3" t="s">
        <v>3</v>
      </c>
      <c r="I16" s="11"/>
      <c r="J16" s="11"/>
    </row>
    <row r="17" spans="3:10" ht="15.75">
      <c r="C17" s="12">
        <f>(G19-J8)*C16+J8</f>
        <v>119.2</v>
      </c>
      <c r="D17" s="12">
        <f>(G19-J8)*D16+J8</f>
        <v>125.12</v>
      </c>
      <c r="E17" s="12">
        <f>(G19-J8)*E16+J8</f>
        <v>131.04000000000002</v>
      </c>
      <c r="F17" s="12">
        <f>(G19-J8)*F16+J8</f>
        <v>136.96</v>
      </c>
      <c r="G17" s="12">
        <f>(G19-J8)*G16+J8</f>
        <v>142.88</v>
      </c>
      <c r="H17" s="4" t="s">
        <v>6</v>
      </c>
      <c r="I17" s="11"/>
      <c r="J17" s="11"/>
    </row>
    <row r="18" spans="3:10" ht="15.75">
      <c r="C18" s="2">
        <v>0.75</v>
      </c>
      <c r="D18" s="5">
        <v>0.8</v>
      </c>
      <c r="E18" s="5">
        <v>0.85</v>
      </c>
      <c r="F18" s="6">
        <v>0.92</v>
      </c>
      <c r="G18" s="7" t="s">
        <v>1</v>
      </c>
      <c r="H18" s="8" t="s">
        <v>0</v>
      </c>
      <c r="I18" s="11"/>
      <c r="J18" s="11"/>
    </row>
    <row r="19" spans="3:10" ht="15.75">
      <c r="C19" s="12">
        <f>(G19-J8)*C18+J8</f>
        <v>148.8</v>
      </c>
      <c r="D19" s="12">
        <f>(G19-J8)*D18+J8</f>
        <v>154.72000000000003</v>
      </c>
      <c r="E19" s="12">
        <f>(G19-J8)*E18+J8</f>
        <v>160.64</v>
      </c>
      <c r="F19" s="12">
        <f>(G19-J8)*F18+J8</f>
        <v>168.928</v>
      </c>
      <c r="G19" s="12">
        <f>205.8-(J7*0.685)</f>
        <v>178.4</v>
      </c>
      <c r="H19" s="9" t="s">
        <v>2</v>
      </c>
      <c r="I19" s="11"/>
      <c r="J19" s="11"/>
    </row>
    <row r="20" spans="2:10" ht="15.75">
      <c r="B20" s="14">
        <v>4</v>
      </c>
      <c r="C20" s="34" t="s">
        <v>7</v>
      </c>
      <c r="D20" s="36"/>
      <c r="E20" s="37"/>
      <c r="F20" s="38"/>
      <c r="G20" s="34" t="str">
        <f>I6</f>
        <v>Ivan Maldonado</v>
      </c>
      <c r="H20" s="35"/>
      <c r="I20" s="32" t="s">
        <v>23</v>
      </c>
      <c r="J20" s="33"/>
    </row>
    <row r="21" spans="3:10" ht="15.75">
      <c r="C21" s="1">
        <v>0.5</v>
      </c>
      <c r="D21" s="1">
        <v>0.55</v>
      </c>
      <c r="E21" s="1">
        <v>0.6</v>
      </c>
      <c r="F21" s="1">
        <v>0.65</v>
      </c>
      <c r="G21" s="2">
        <v>0.7</v>
      </c>
      <c r="H21" s="3" t="s">
        <v>3</v>
      </c>
      <c r="I21" s="11"/>
      <c r="J21" s="11"/>
    </row>
    <row r="22" spans="3:10" ht="15.75">
      <c r="C22" s="12">
        <f>(G24-J8)*C21+J8</f>
        <v>121.5</v>
      </c>
      <c r="D22" s="12">
        <f>(G24-J8)*D21+J8</f>
        <v>127.65</v>
      </c>
      <c r="E22" s="12">
        <f>(G24-J8)*E21+J8</f>
        <v>133.8</v>
      </c>
      <c r="F22" s="12">
        <f>(G24-J8)*F21+J8</f>
        <v>139.95</v>
      </c>
      <c r="G22" s="12">
        <f>(G24-J8)*G21+J8</f>
        <v>146.1</v>
      </c>
      <c r="H22" s="4" t="s">
        <v>6</v>
      </c>
      <c r="I22" s="11"/>
      <c r="J22" s="11"/>
    </row>
    <row r="23" spans="3:10" ht="15.75">
      <c r="C23" s="2">
        <v>0.75</v>
      </c>
      <c r="D23" s="5">
        <v>0.8</v>
      </c>
      <c r="E23" s="5">
        <v>0.85</v>
      </c>
      <c r="F23" s="6">
        <v>0.92</v>
      </c>
      <c r="G23" s="7" t="s">
        <v>1</v>
      </c>
      <c r="H23" s="8" t="s">
        <v>0</v>
      </c>
      <c r="I23" s="11"/>
      <c r="J23" s="11"/>
    </row>
    <row r="24" spans="3:10" ht="15.75">
      <c r="C24" s="12">
        <f>(G24-J8)*C23+J8</f>
        <v>152.25</v>
      </c>
      <c r="D24" s="12">
        <f>(G24-J8)*D23+J8</f>
        <v>158.4</v>
      </c>
      <c r="E24" s="12">
        <f>(G24-J8)*E23+J8</f>
        <v>164.55</v>
      </c>
      <c r="F24" s="12">
        <f>(G24-J8)*F23+J8</f>
        <v>173.16000000000003</v>
      </c>
      <c r="G24" s="12">
        <f>217-(J7*0.85)</f>
        <v>183</v>
      </c>
      <c r="H24" s="9" t="s">
        <v>2</v>
      </c>
      <c r="I24" s="11"/>
      <c r="J24" s="11"/>
    </row>
    <row r="25" spans="2:10" ht="15.75">
      <c r="B25" s="14">
        <v>5</v>
      </c>
      <c r="C25" s="34" t="s">
        <v>21</v>
      </c>
      <c r="D25" s="36"/>
      <c r="E25" s="37"/>
      <c r="F25" s="37"/>
      <c r="G25" s="41" t="str">
        <f>I6</f>
        <v>Ivan Maldonado</v>
      </c>
      <c r="H25" s="35"/>
      <c r="I25" s="32" t="s">
        <v>25</v>
      </c>
      <c r="J25" s="33"/>
    </row>
    <row r="26" spans="3:10" ht="15.75">
      <c r="C26" s="1">
        <v>0.5</v>
      </c>
      <c r="D26" s="1">
        <v>0.55</v>
      </c>
      <c r="E26" s="1">
        <v>0.6</v>
      </c>
      <c r="F26" s="1">
        <v>0.65</v>
      </c>
      <c r="G26" s="2">
        <v>0.7</v>
      </c>
      <c r="H26" s="3" t="s">
        <v>3</v>
      </c>
      <c r="I26" s="11"/>
      <c r="J26" s="11"/>
    </row>
    <row r="27" spans="3:10" ht="15.75">
      <c r="C27" s="12">
        <f>(G29-J8)*C26+J8</f>
        <v>122.5</v>
      </c>
      <c r="D27" s="12">
        <f>(G29-J8)*D26+J8</f>
        <v>128.75</v>
      </c>
      <c r="E27" s="12">
        <f>(G29-J8)*E26+J8</f>
        <v>135</v>
      </c>
      <c r="F27" s="12">
        <f>(G29-J8)*F26+J8</f>
        <v>141.25</v>
      </c>
      <c r="G27" s="12">
        <f>(G29-J8)*G26+J8</f>
        <v>147.5</v>
      </c>
      <c r="H27" s="4" t="s">
        <v>6</v>
      </c>
      <c r="I27" s="11"/>
      <c r="J27" s="11"/>
    </row>
    <row r="28" spans="3:10" ht="15.75">
      <c r="C28" s="2">
        <v>0.75</v>
      </c>
      <c r="D28" s="5">
        <v>0.8</v>
      </c>
      <c r="E28" s="5">
        <v>0.85</v>
      </c>
      <c r="F28" s="6">
        <v>0.92</v>
      </c>
      <c r="G28" s="7" t="s">
        <v>1</v>
      </c>
      <c r="H28" s="8" t="s">
        <v>0</v>
      </c>
      <c r="I28" s="11"/>
      <c r="J28" s="11"/>
    </row>
    <row r="29" spans="3:10" ht="15.75">
      <c r="C29" s="12">
        <f>(G29-J8)*C28+J8</f>
        <v>153.75</v>
      </c>
      <c r="D29" s="12">
        <f>(G29-J8)*D28+J8</f>
        <v>160</v>
      </c>
      <c r="E29" s="12">
        <f>(G29-J8)*E28+J8</f>
        <v>166.25</v>
      </c>
      <c r="F29" s="12">
        <f>(G29-J8)*F28+J8</f>
        <v>175</v>
      </c>
      <c r="G29" s="12">
        <f>205-(J7*0.5)</f>
        <v>185</v>
      </c>
      <c r="H29" s="9" t="s">
        <v>2</v>
      </c>
      <c r="I29" s="11"/>
      <c r="J29" s="11"/>
    </row>
    <row r="30" spans="2:10" ht="15.75">
      <c r="B30" s="14">
        <v>6</v>
      </c>
      <c r="C30" s="34" t="s">
        <v>19</v>
      </c>
      <c r="D30" s="36"/>
      <c r="E30" s="37"/>
      <c r="F30" s="38"/>
      <c r="G30" s="34" t="str">
        <f>I6</f>
        <v>Ivan Maldonado</v>
      </c>
      <c r="H30" s="35"/>
      <c r="I30" s="32" t="s">
        <v>26</v>
      </c>
      <c r="J30" s="33"/>
    </row>
    <row r="31" spans="3:10" ht="15.75">
      <c r="C31" s="1">
        <v>0.5</v>
      </c>
      <c r="D31" s="1">
        <v>0.55</v>
      </c>
      <c r="E31" s="1">
        <v>0.6</v>
      </c>
      <c r="F31" s="1">
        <v>0.65</v>
      </c>
      <c r="G31" s="2">
        <v>0.7</v>
      </c>
      <c r="H31" s="3" t="s">
        <v>3</v>
      </c>
      <c r="I31" s="11"/>
      <c r="J31" s="11"/>
    </row>
    <row r="32" spans="3:10" ht="15.75">
      <c r="C32" s="12">
        <f>(G34-J8)*C31+J8</f>
        <v>115</v>
      </c>
      <c r="D32" s="12">
        <f>(G34-J8)*D31+J8</f>
        <v>120.5</v>
      </c>
      <c r="E32" s="12">
        <f>(G34-J8)*E31+J8</f>
        <v>126</v>
      </c>
      <c r="F32" s="12">
        <f>(G34-J8)*F31+J8</f>
        <v>131.5</v>
      </c>
      <c r="G32" s="12">
        <f>(G34-J8)*G31+J8</f>
        <v>137</v>
      </c>
      <c r="H32" s="4" t="s">
        <v>6</v>
      </c>
      <c r="I32" s="11"/>
      <c r="J32" s="11"/>
    </row>
    <row r="33" spans="3:10" ht="15.75">
      <c r="C33" s="2">
        <v>0.75</v>
      </c>
      <c r="D33" s="5">
        <v>0.8</v>
      </c>
      <c r="E33" s="5">
        <v>0.85</v>
      </c>
      <c r="F33" s="6">
        <v>0.92</v>
      </c>
      <c r="G33" s="7" t="s">
        <v>1</v>
      </c>
      <c r="H33" s="8" t="s">
        <v>0</v>
      </c>
      <c r="I33" s="11"/>
      <c r="J33" s="11"/>
    </row>
    <row r="34" spans="3:10" ht="15.75">
      <c r="C34" s="12">
        <f>(G34-J8)*C33+J8</f>
        <v>142.5</v>
      </c>
      <c r="D34" s="12">
        <f>(G34-J8)*D33+J8</f>
        <v>148</v>
      </c>
      <c r="E34" s="12">
        <f>(G34-J8)*E33+J8</f>
        <v>153.5</v>
      </c>
      <c r="F34" s="12">
        <f>(G34-J8)*F33+J8</f>
        <v>161.2</v>
      </c>
      <c r="G34" s="12">
        <f>J9</f>
        <v>170</v>
      </c>
      <c r="H34" s="9" t="s">
        <v>2</v>
      </c>
      <c r="I34" s="11"/>
      <c r="J34" s="11"/>
    </row>
    <row r="35" spans="3:10" ht="12.75">
      <c r="C35" s="55" t="s">
        <v>35</v>
      </c>
      <c r="D35" s="56"/>
      <c r="E35" s="56"/>
      <c r="F35" s="56"/>
      <c r="G35" s="56"/>
      <c r="H35" s="35"/>
      <c r="I35" s="11"/>
      <c r="J35" s="11"/>
    </row>
    <row r="36" spans="3:8" ht="12.75" customHeight="1">
      <c r="C36" s="51" t="s">
        <v>33</v>
      </c>
      <c r="D36" s="52"/>
      <c r="E36" s="52"/>
      <c r="F36" s="53"/>
      <c r="G36" s="51" t="s">
        <v>34</v>
      </c>
      <c r="H36" s="54"/>
    </row>
    <row r="37" spans="3:8" ht="12.75">
      <c r="C37" s="16">
        <v>1</v>
      </c>
      <c r="D37" s="47" t="s">
        <v>10</v>
      </c>
      <c r="E37" s="48"/>
      <c r="F37" s="17" t="s">
        <v>14</v>
      </c>
      <c r="G37" s="25" t="s">
        <v>29</v>
      </c>
      <c r="H37" s="26" t="s">
        <v>28</v>
      </c>
    </row>
    <row r="38" spans="3:8" ht="12.75">
      <c r="C38" s="18">
        <v>2</v>
      </c>
      <c r="D38" s="49" t="s">
        <v>11</v>
      </c>
      <c r="E38" s="50"/>
      <c r="F38" s="19" t="s">
        <v>15</v>
      </c>
      <c r="G38" s="27" t="s">
        <v>30</v>
      </c>
      <c r="H38" s="18" t="s">
        <v>28</v>
      </c>
    </row>
    <row r="39" spans="3:8" ht="12.75">
      <c r="C39" s="20">
        <v>3</v>
      </c>
      <c r="D39" s="43" t="s">
        <v>12</v>
      </c>
      <c r="E39" s="44"/>
      <c r="F39" s="21" t="s">
        <v>16</v>
      </c>
      <c r="G39" s="28" t="s">
        <v>31</v>
      </c>
      <c r="H39" s="20" t="s">
        <v>28</v>
      </c>
    </row>
    <row r="40" spans="3:8" ht="12.75">
      <c r="C40" s="22">
        <v>4</v>
      </c>
      <c r="D40" s="45" t="s">
        <v>13</v>
      </c>
      <c r="E40" s="46"/>
      <c r="F40" s="23" t="s">
        <v>17</v>
      </c>
      <c r="G40" s="29" t="s">
        <v>32</v>
      </c>
      <c r="H40" s="22" t="s">
        <v>28</v>
      </c>
    </row>
  </sheetData>
  <sheetProtection/>
  <mergeCells count="27">
    <mergeCell ref="I6:J6"/>
    <mergeCell ref="I30:J30"/>
    <mergeCell ref="G30:H30"/>
    <mergeCell ref="C30:F30"/>
    <mergeCell ref="I10:J10"/>
    <mergeCell ref="I20:J20"/>
    <mergeCell ref="I15:J15"/>
    <mergeCell ref="G15:H15"/>
    <mergeCell ref="C15:F15"/>
    <mergeCell ref="I5:J5"/>
    <mergeCell ref="D39:E39"/>
    <mergeCell ref="D40:E40"/>
    <mergeCell ref="D37:E37"/>
    <mergeCell ref="D38:E38"/>
    <mergeCell ref="C36:F36"/>
    <mergeCell ref="G36:H36"/>
    <mergeCell ref="C35:H35"/>
    <mergeCell ref="I25:J25"/>
    <mergeCell ref="G20:H20"/>
    <mergeCell ref="C20:F20"/>
    <mergeCell ref="G5:H5"/>
    <mergeCell ref="C5:F5"/>
    <mergeCell ref="B3:J3"/>
    <mergeCell ref="G25:H25"/>
    <mergeCell ref="C25:F25"/>
    <mergeCell ref="G10:H10"/>
    <mergeCell ref="C10:F10"/>
  </mergeCells>
  <printOptions/>
  <pageMargins left="0" right="0" top="0" bottom="0" header="0" footer="0"/>
  <pageSetup horizontalDpi="300" verticalDpi="300" orientation="portrait" r:id="rId1"/>
  <ignoredErrors>
    <ignoredError sqref="D32:E32 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FISSIC02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Usuario</cp:lastModifiedBy>
  <cp:lastPrinted>2005-10-01T16:04:51Z</cp:lastPrinted>
  <dcterms:created xsi:type="dcterms:W3CDTF">2004-04-20T17:00:58Z</dcterms:created>
  <dcterms:modified xsi:type="dcterms:W3CDTF">2011-12-08T20:32:30Z</dcterms:modified>
  <cp:category/>
  <cp:version/>
  <cp:contentType/>
  <cp:contentStatus/>
</cp:coreProperties>
</file>